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https://bakertilly-my.sharepoint.com/personal/jschmidtke_civicsystems_com/Documents/Desktop/miExcel/"/>
    </mc:Choice>
  </mc:AlternateContent>
  <xr:revisionPtr revIDLastSave="13" documentId="8_{221D3F2A-6E67-4B1F-B725-F3D40F7BFDA0}" xr6:coauthVersionLast="47" xr6:coauthVersionMax="47" xr10:uidLastSave="{9B0A0BE4-A7E2-4428-BA39-4305C2A7326C}"/>
  <bookViews>
    <workbookView xWindow="-120" yWindow="-120" windowWidth="29040" windowHeight="15840" activeTab="1" xr2:uid="{00000000-000D-0000-FFFF-FFFF00000000}"/>
  </bookViews>
  <sheets>
    <sheet name="Cellphone" sheetId="1" r:id="rId1"/>
    <sheet name="Import invoices" sheetId="2" r:id="rId2"/>
  </sheets>
  <definedNames>
    <definedName name="_xlnm._FilterDatabase" localSheetId="0" hidden="1">Cellphone!$A$1:$M$200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D32" i="1" l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E28" i="1"/>
  <c r="D28" i="1"/>
  <c r="C28" i="1"/>
  <c r="B28" i="1"/>
  <c r="A28" i="1"/>
  <c r="C3" i="1"/>
  <c r="B19" i="1"/>
  <c r="G16" i="1"/>
  <c r="H16" i="1" s="1"/>
  <c r="E15" i="1"/>
  <c r="F15" i="1" s="1"/>
  <c r="H15" i="1" s="1"/>
  <c r="E14" i="1"/>
  <c r="F14" i="1" s="1"/>
  <c r="E13" i="1"/>
  <c r="E17" i="1"/>
  <c r="F12" i="1"/>
  <c r="E12" i="1"/>
  <c r="C11" i="1"/>
  <c r="D11" i="1" s="1"/>
  <c r="D19" i="1" s="1"/>
  <c r="G29" i="1" s="1"/>
  <c r="H17" i="1"/>
  <c r="G12" i="1" l="1"/>
  <c r="H12" i="1" s="1"/>
  <c r="G19" i="1"/>
  <c r="G32" i="1" s="1"/>
  <c r="E19" i="1"/>
  <c r="G30" i="1" s="1"/>
  <c r="C19" i="1"/>
  <c r="G28" i="1" s="1"/>
  <c r="F13" i="1"/>
  <c r="F19" i="1" s="1"/>
  <c r="G31" i="1" s="1"/>
  <c r="H14" i="1"/>
  <c r="H11" i="1"/>
  <c r="H13" i="1" l="1"/>
  <c r="H19" i="1" s="1"/>
</calcChain>
</file>

<file path=xl/sharedStrings.xml><?xml version="1.0" encoding="utf-8"?>
<sst xmlns="http://schemas.openxmlformats.org/spreadsheetml/2006/main" count="54" uniqueCount="35">
  <si>
    <t>Cellphone Allocation</t>
  </si>
  <si>
    <t>Vendor Number</t>
  </si>
  <si>
    <t>Invoice Number</t>
  </si>
  <si>
    <t>Invoice Date</t>
  </si>
  <si>
    <t>Payment Due Date</t>
  </si>
  <si>
    <t>Amount</t>
  </si>
  <si>
    <t>10-41-280</t>
  </si>
  <si>
    <t>10-44-280</t>
  </si>
  <si>
    <t>10-54-280</t>
  </si>
  <si>
    <t>10-57-280</t>
  </si>
  <si>
    <t>10-60-280</t>
  </si>
  <si>
    <t>Total</t>
  </si>
  <si>
    <t>Ted's Phone</t>
  </si>
  <si>
    <t>Peter's Phone</t>
  </si>
  <si>
    <t>Ben's Phone</t>
  </si>
  <si>
    <t>Jackie's Phone</t>
  </si>
  <si>
    <t>Jane's Phone</t>
  </si>
  <si>
    <t>Martin's Phone</t>
  </si>
  <si>
    <t>Police Backup</t>
  </si>
  <si>
    <t xml:space="preserve">  Total</t>
  </si>
  <si>
    <t>IMPORT</t>
  </si>
  <si>
    <t>GL Accout No</t>
  </si>
  <si>
    <t>Description</t>
  </si>
  <si>
    <t>Department</t>
  </si>
  <si>
    <t>Cellphone Charges</t>
  </si>
  <si>
    <t>Finance</t>
  </si>
  <si>
    <t>Police</t>
  </si>
  <si>
    <t>Fire</t>
  </si>
  <si>
    <t>Invoice No</t>
  </si>
  <si>
    <t>Merchant Number</t>
  </si>
  <si>
    <t xml:space="preserve"> Extended Price </t>
  </si>
  <si>
    <t>GL Account No</t>
  </si>
  <si>
    <t>PVC Glue</t>
  </si>
  <si>
    <t>System Maintenance</t>
  </si>
  <si>
    <t>Fuel &amp;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</si>
</sst>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name val="Arial"/>
    </font>
    <font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43" fontId="2" fillId="0" borderId="0" xfId="1" applyFont="1"/>
    <xf numFmtId="43" fontId="3" fillId="0" borderId="0" xfId="1" applyFont="1"/>
    <xf numFmtId="49" fontId="0" fillId="0" borderId="0" xfId="1" applyNumberFormat="1" applyFont="1"/>
    <xf numFmtId="43" fontId="0" fillId="0" borderId="0" xfId="1" applyFont="1" applyAlignment="1">
      <alignment horizontal="center"/>
    </xf>
    <xf numFmtId="43" fontId="4" fillId="0" borderId="0" xfId="1" applyFont="1"/>
    <xf numFmtId="164" fontId="0" fillId="0" borderId="0" xfId="1" applyNumberFormat="1" applyFont="1"/>
    <xf numFmtId="14" fontId="0" fillId="2" borderId="0" xfId="1" applyNumberFormat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9" fontId="4" fillId="0" borderId="0" xfId="1" applyNumberFormat="1" applyFont="1"/>
    <xf numFmtId="14" fontId="1" fillId="0" borderId="0" xfId="1" applyNumberFormat="1" applyFont="1"/>
    <xf numFmtId="0" fontId="0" fillId="2" borderId="0" xfId="1" applyNumberFormat="1" applyFont="1" applyFill="1"/>
    <xf numFmtId="14" fontId="0" fillId="0" borderId="0" xfId="0" applyNumberFormat="1"/>
    <xf numFmtId="4" fontId="0" fillId="0" borderId="0" xfId="0" applyNumberFormat="1"/>
    <xf numFmtId="43" fontId="1" fillId="0" borderId="0" xfId="1" applyFont="1"/>
    <xf numFmtId="0" fontId="1" fillId="0" borderId="0" xfId="1" quotePrefix="1" applyNumberFormat="1" applyFont="1" applyAlignment="1">
      <alignment horizontal="right"/>
    </xf>
    <xf numFmtId="43" fontId="2" fillId="0" borderId="0" xfId="1" applyFont="1" applyAlignment="1">
      <alignment horizontal="center"/>
    </xf>
    <xf numFmtId="49" fontId="1" fillId="0" borderId="0" xfId="1" applyNumberFormat="1" applyFont="1"/>
    <xf numFmtId="49" fontId="2" fillId="2" borderId="0" xfId="1" applyNumberFormat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1" fillId="2" borderId="0" xfId="1" applyFont="1" applyFill="1"/>
    <xf numFmtId="43" fontId="1" fillId="2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workbookViewId="0">
      <selection activeCell="I23" sqref="I23"/>
    </sheetView>
  </sheetViews>
  <sheetFormatPr defaultColWidth="9.7109375" defaultRowHeight="12.75"/>
  <cols>
    <col min="1" max="1" width="21.5703125" style="1" bestFit="1" customWidth="1"/>
    <col min="2" max="2" width="14.85546875" style="1" bestFit="1" customWidth="1"/>
    <col min="3" max="3" width="12.140625" style="5" bestFit="1" customWidth="1"/>
    <col min="4" max="4" width="18.140625" style="5" bestFit="1" customWidth="1"/>
    <col min="5" max="5" width="14" style="5" bestFit="1" customWidth="1"/>
    <col min="6" max="6" width="18.140625" style="5" customWidth="1"/>
    <col min="7" max="7" width="13.5703125" style="5" customWidth="1"/>
    <col min="8" max="8" width="12.85546875" style="1" customWidth="1"/>
    <col min="9" max="9" width="10.28515625" style="1" bestFit="1" customWidth="1"/>
    <col min="10" max="10" width="9.7109375" style="1" customWidth="1"/>
    <col min="11" max="11" width="13.5703125" style="1" bestFit="1" customWidth="1"/>
    <col min="12" max="13" width="12.85546875" style="1" bestFit="1" customWidth="1"/>
    <col min="14" max="16384" width="9.7109375" style="1"/>
  </cols>
  <sheetData>
    <row r="1" spans="1:12">
      <c r="A1" s="6" t="s">
        <v>0</v>
      </c>
    </row>
    <row r="2" spans="1:12">
      <c r="A2" s="6"/>
    </row>
    <row r="3" spans="1:12">
      <c r="A3" s="15" t="s">
        <v>1</v>
      </c>
      <c r="B3" s="7">
        <v>195</v>
      </c>
      <c r="C3" s="5" t="e">
        <f ca="1">_xll.GetVendorName(B3)</f>
        <v>#NAME?</v>
      </c>
    </row>
    <row r="4" spans="1:12">
      <c r="A4" s="15" t="s">
        <v>2</v>
      </c>
      <c r="B4" s="16">
        <v>43020</v>
      </c>
    </row>
    <row r="5" spans="1:12">
      <c r="A5" s="15" t="s">
        <v>3</v>
      </c>
      <c r="B5" s="11">
        <v>44013</v>
      </c>
    </row>
    <row r="6" spans="1:12">
      <c r="A6" s="15" t="s">
        <v>4</v>
      </c>
      <c r="B6" s="11">
        <v>44043</v>
      </c>
    </row>
    <row r="7" spans="1:12">
      <c r="A7" s="15"/>
    </row>
    <row r="8" spans="1:12">
      <c r="A8" s="15"/>
    </row>
    <row r="10" spans="1:12" ht="15"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L10" s="2"/>
    </row>
    <row r="11" spans="1:12" ht="15">
      <c r="A11" s="4" t="s">
        <v>12</v>
      </c>
      <c r="B11" s="1">
        <v>55.1</v>
      </c>
      <c r="C11" s="5">
        <f>ROUND($B11*0.5,2)</f>
        <v>27.55</v>
      </c>
      <c r="D11" s="5">
        <f>+B11-C11</f>
        <v>27.55</v>
      </c>
      <c r="H11" s="1">
        <f>SUM(C11:G11)</f>
        <v>55.1</v>
      </c>
      <c r="L11" s="3"/>
    </row>
    <row r="12" spans="1:12">
      <c r="A12" s="4" t="s">
        <v>13</v>
      </c>
      <c r="B12" s="1">
        <v>57.55</v>
      </c>
      <c r="E12" s="5">
        <f>ROUND($B12*0.3333,2)</f>
        <v>19.18</v>
      </c>
      <c r="F12" s="5">
        <f>ROUND($B12*0.3333,2)</f>
        <v>19.18</v>
      </c>
      <c r="G12" s="5">
        <f>B12-E12-F12</f>
        <v>19.189999999999998</v>
      </c>
      <c r="H12" s="1">
        <f t="shared" ref="H12:H17" si="0">SUM(C12:G12)</f>
        <v>57.55</v>
      </c>
    </row>
    <row r="13" spans="1:12">
      <c r="A13" s="4" t="s">
        <v>14</v>
      </c>
      <c r="B13" s="1">
        <v>75.12</v>
      </c>
      <c r="E13" s="5">
        <f>B13*0.5</f>
        <v>37.56</v>
      </c>
      <c r="F13" s="5">
        <f>+B13-E13</f>
        <v>37.56</v>
      </c>
      <c r="H13" s="1">
        <f t="shared" si="0"/>
        <v>75.12</v>
      </c>
    </row>
    <row r="14" spans="1:12">
      <c r="A14" s="4" t="s">
        <v>15</v>
      </c>
      <c r="B14" s="1">
        <v>49.56</v>
      </c>
      <c r="E14" s="5">
        <f t="shared" ref="E14:E15" si="1">B14*0.5</f>
        <v>24.78</v>
      </c>
      <c r="F14" s="5">
        <f t="shared" ref="F14:F15" si="2">+B14-E14</f>
        <v>24.78</v>
      </c>
      <c r="H14" s="1">
        <f t="shared" si="0"/>
        <v>49.56</v>
      </c>
    </row>
    <row r="15" spans="1:12">
      <c r="A15" s="4" t="s">
        <v>16</v>
      </c>
      <c r="B15" s="1">
        <v>67.78</v>
      </c>
      <c r="E15" s="5">
        <f t="shared" si="1"/>
        <v>33.89</v>
      </c>
      <c r="F15" s="5">
        <f t="shared" si="2"/>
        <v>33.89</v>
      </c>
      <c r="H15" s="1">
        <f t="shared" si="0"/>
        <v>67.78</v>
      </c>
    </row>
    <row r="16" spans="1:12">
      <c r="A16" s="4" t="s">
        <v>17</v>
      </c>
      <c r="B16" s="1">
        <v>78.72</v>
      </c>
      <c r="G16" s="5">
        <f>+B16</f>
        <v>78.72</v>
      </c>
      <c r="H16" s="1">
        <f t="shared" si="0"/>
        <v>78.72</v>
      </c>
    </row>
    <row r="17" spans="1:8" ht="15">
      <c r="A17" s="4" t="s">
        <v>18</v>
      </c>
      <c r="B17" s="2">
        <v>72.709999999999994</v>
      </c>
      <c r="C17" s="17">
        <v>0</v>
      </c>
      <c r="D17" s="17">
        <v>0</v>
      </c>
      <c r="E17" s="17">
        <f>B17</f>
        <v>72.709999999999994</v>
      </c>
      <c r="F17" s="17">
        <v>0</v>
      </c>
      <c r="G17" s="17">
        <v>0</v>
      </c>
      <c r="H17" s="2">
        <f t="shared" si="0"/>
        <v>72.709999999999994</v>
      </c>
    </row>
    <row r="18" spans="1:8" ht="15">
      <c r="A18" s="4"/>
      <c r="B18" s="2"/>
      <c r="C18" s="17"/>
      <c r="D18" s="17"/>
      <c r="E18" s="17"/>
      <c r="F18" s="17"/>
      <c r="G18" s="17"/>
      <c r="H18" s="2"/>
    </row>
    <row r="19" spans="1:8" ht="15">
      <c r="A19" s="18" t="s">
        <v>19</v>
      </c>
      <c r="B19" s="3">
        <f>SUM(B11:B17)</f>
        <v>456.54</v>
      </c>
      <c r="C19" s="3">
        <f t="shared" ref="C19:G19" si="3">SUM(C11:C17)</f>
        <v>27.55</v>
      </c>
      <c r="D19" s="3">
        <f t="shared" si="3"/>
        <v>27.55</v>
      </c>
      <c r="E19" s="3">
        <f t="shared" si="3"/>
        <v>188.12</v>
      </c>
      <c r="F19" s="3">
        <f t="shared" si="3"/>
        <v>115.41000000000001</v>
      </c>
      <c r="G19" s="3">
        <f t="shared" si="3"/>
        <v>97.91</v>
      </c>
      <c r="H19" s="3">
        <f>SUM(H11:H17)</f>
        <v>456.54</v>
      </c>
    </row>
    <row r="20" spans="1:8">
      <c r="A20" s="4"/>
    </row>
    <row r="21" spans="1:8">
      <c r="A21" s="4"/>
    </row>
    <row r="22" spans="1:8">
      <c r="A22" s="4"/>
    </row>
    <row r="23" spans="1:8">
      <c r="A23" s="4"/>
    </row>
    <row r="24" spans="1:8">
      <c r="A24" s="4"/>
    </row>
    <row r="25" spans="1:8">
      <c r="A25" s="4"/>
    </row>
    <row r="26" spans="1:8">
      <c r="A26" s="10" t="s">
        <v>20</v>
      </c>
    </row>
    <row r="27" spans="1:8" ht="15">
      <c r="A27" s="19" t="s">
        <v>1</v>
      </c>
      <c r="B27" s="20" t="s">
        <v>2</v>
      </c>
      <c r="C27" s="20" t="s">
        <v>3</v>
      </c>
      <c r="D27" s="20" t="s">
        <v>4</v>
      </c>
      <c r="E27" s="20" t="s">
        <v>21</v>
      </c>
      <c r="F27" s="20" t="s">
        <v>22</v>
      </c>
      <c r="G27" s="20" t="s">
        <v>11</v>
      </c>
      <c r="H27" s="20" t="s">
        <v>23</v>
      </c>
    </row>
    <row r="28" spans="1:8">
      <c r="A28" s="21">
        <f>$B$3</f>
        <v>195</v>
      </c>
      <c r="B28" s="12">
        <f>$B$4</f>
        <v>43020</v>
      </c>
      <c r="C28" s="8">
        <f>$B$5</f>
        <v>44013</v>
      </c>
      <c r="D28" s="8">
        <f>$B$6</f>
        <v>44043</v>
      </c>
      <c r="E28" s="9" t="str">
        <f>$C$10</f>
        <v>10-41-280</v>
      </c>
      <c r="F28" s="22" t="s">
        <v>24</v>
      </c>
      <c r="G28" s="9">
        <f>C19</f>
        <v>27.55</v>
      </c>
      <c r="H28" s="9" t="s">
        <v>25</v>
      </c>
    </row>
    <row r="29" spans="1:8">
      <c r="A29" s="21">
        <f t="shared" ref="A29:A32" si="4">$B$3</f>
        <v>195</v>
      </c>
      <c r="B29" s="12">
        <f t="shared" ref="B29:B32" si="5">$B$4</f>
        <v>43020</v>
      </c>
      <c r="C29" s="8">
        <f t="shared" ref="C29:C32" si="6">$B$5</f>
        <v>44013</v>
      </c>
      <c r="D29" s="8">
        <f t="shared" ref="D29:D32" si="7">$B$6</f>
        <v>44043</v>
      </c>
      <c r="E29" s="9" t="str">
        <f>D10</f>
        <v>10-44-280</v>
      </c>
      <c r="F29" s="22" t="s">
        <v>24</v>
      </c>
      <c r="G29" s="9">
        <f>D19</f>
        <v>27.55</v>
      </c>
      <c r="H29" s="9" t="s">
        <v>25</v>
      </c>
    </row>
    <row r="30" spans="1:8">
      <c r="A30" s="21">
        <f t="shared" si="4"/>
        <v>195</v>
      </c>
      <c r="B30" s="12">
        <f t="shared" si="5"/>
        <v>43020</v>
      </c>
      <c r="C30" s="8">
        <f t="shared" si="6"/>
        <v>44013</v>
      </c>
      <c r="D30" s="8">
        <f t="shared" si="7"/>
        <v>44043</v>
      </c>
      <c r="E30" s="9" t="str">
        <f>E10</f>
        <v>10-54-280</v>
      </c>
      <c r="F30" s="22" t="s">
        <v>24</v>
      </c>
      <c r="G30" s="9">
        <f>E19</f>
        <v>188.12</v>
      </c>
      <c r="H30" s="9" t="s">
        <v>26</v>
      </c>
    </row>
    <row r="31" spans="1:8">
      <c r="A31" s="21">
        <f t="shared" si="4"/>
        <v>195</v>
      </c>
      <c r="B31" s="12">
        <f t="shared" si="5"/>
        <v>43020</v>
      </c>
      <c r="C31" s="8">
        <f t="shared" si="6"/>
        <v>44013</v>
      </c>
      <c r="D31" s="8">
        <f t="shared" si="7"/>
        <v>44043</v>
      </c>
      <c r="E31" s="9" t="str">
        <f>F10</f>
        <v>10-57-280</v>
      </c>
      <c r="F31" s="22" t="s">
        <v>24</v>
      </c>
      <c r="G31" s="9">
        <f>F19</f>
        <v>115.41000000000001</v>
      </c>
      <c r="H31" s="9" t="s">
        <v>26</v>
      </c>
    </row>
    <row r="32" spans="1:8">
      <c r="A32" s="21">
        <f t="shared" si="4"/>
        <v>195</v>
      </c>
      <c r="B32" s="12">
        <f t="shared" si="5"/>
        <v>43020</v>
      </c>
      <c r="C32" s="8">
        <f t="shared" si="6"/>
        <v>44013</v>
      </c>
      <c r="D32" s="8">
        <f t="shared" si="7"/>
        <v>44043</v>
      </c>
      <c r="E32" s="9" t="str">
        <f>G10</f>
        <v>10-60-280</v>
      </c>
      <c r="F32" s="22" t="s">
        <v>24</v>
      </c>
      <c r="G32" s="9">
        <f>G19</f>
        <v>97.91</v>
      </c>
      <c r="H32" s="9" t="s">
        <v>27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1981E-0E77-46F0-B8F2-7DB3E281CC91}">
  <dimension ref="A1:I4"/>
  <sheetViews>
    <sheetView tabSelected="1" workbookViewId="0">
      <selection activeCell="E18" sqref="E18"/>
    </sheetView>
  </sheetViews>
  <sheetFormatPr defaultRowHeight="12.75"/>
  <cols>
    <col min="1" max="1" width="9.85546875" bestFit="1" customWidth="1"/>
    <col min="2" max="2" width="11.42578125" bestFit="1" customWidth="1"/>
    <col min="5" max="5" width="18.7109375" bestFit="1" customWidth="1"/>
  </cols>
  <sheetData>
    <row r="1" spans="1:9">
      <c r="A1" t="s">
        <v>28</v>
      </c>
      <c r="B1" t="s">
        <v>3</v>
      </c>
      <c r="C1" t="s">
        <v>4</v>
      </c>
      <c r="D1" t="s">
        <v>29</v>
      </c>
      <c r="E1" t="s">
        <v>22</v>
      </c>
      <c r="F1" t="s">
        <v>30</v>
      </c>
      <c r="G1" t="s">
        <v>31</v>
      </c>
      <c r="H1" t="s">
        <v>1</v>
      </c>
      <c r="I1" t="s">
        <v>23</v>
      </c>
    </row>
    <row r="2" spans="1:9">
      <c r="A2">
        <v>99040400</v>
      </c>
      <c r="B2" s="13">
        <v>43891</v>
      </c>
      <c r="C2" s="13">
        <v>43910</v>
      </c>
      <c r="D2">
        <v>100</v>
      </c>
      <c r="E2" t="s">
        <v>32</v>
      </c>
      <c r="F2">
        <v>17.05</v>
      </c>
      <c r="G2">
        <v>5181250</v>
      </c>
      <c r="H2">
        <v>640</v>
      </c>
      <c r="I2" t="s">
        <v>26</v>
      </c>
    </row>
    <row r="3" spans="1:9">
      <c r="A3">
        <v>9906890</v>
      </c>
      <c r="B3" s="13">
        <v>43891</v>
      </c>
      <c r="C3" s="13">
        <v>43910</v>
      </c>
      <c r="D3">
        <v>160</v>
      </c>
      <c r="E3" t="s">
        <v>33</v>
      </c>
      <c r="F3" s="14">
        <v>1650</v>
      </c>
      <c r="G3">
        <v>5281480</v>
      </c>
      <c r="H3">
        <v>640</v>
      </c>
      <c r="I3" t="s">
        <v>27</v>
      </c>
    </row>
    <row r="4" spans="1:9">
      <c r="A4">
        <v>99006000</v>
      </c>
      <c r="B4" s="13">
        <v>43891</v>
      </c>
      <c r="C4" s="13">
        <v>43910</v>
      </c>
      <c r="D4">
        <v>250</v>
      </c>
      <c r="E4" t="s">
        <v>34</v>
      </c>
      <c r="F4">
        <v>156.32</v>
      </c>
      <c r="G4">
        <v>1054255</v>
      </c>
      <c r="H4">
        <v>640</v>
      </c>
      <c r="I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Virchow, Krause &amp; Company, LLP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CJ9534</dc:creator>
  <cp:keywords/>
  <dc:description/>
  <cp:lastModifiedBy>Guest User</cp:lastModifiedBy>
  <cp:revision/>
  <dcterms:created xsi:type="dcterms:W3CDTF">2004-11-24T14:24:28Z</dcterms:created>
  <dcterms:modified xsi:type="dcterms:W3CDTF">2025-07-07T20:28:38Z</dcterms:modified>
  <cp:category/>
  <cp:contentStatus/>
</cp:coreProperties>
</file>